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555" windowHeight="9225" activeTab="0"/>
  </bookViews>
  <sheets>
    <sheet name="一対比較" sheetId="1" r:id="rId1"/>
    <sheet name="階層図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<sst xmlns="http://schemas.openxmlformats.org/spreadsheetml/2006/main" count="208" uniqueCount="48">
  <si>
    <t>費用</t>
  </si>
  <si>
    <t>施設・環境</t>
  </si>
  <si>
    <t>交通の便</t>
  </si>
  <si>
    <t>スタッフ</t>
  </si>
  <si>
    <t>評価基準の一対比較</t>
  </si>
  <si>
    <t>ＣＩ</t>
  </si>
  <si>
    <t>左の項目が絶対的によい</t>
  </si>
  <si>
    <t>（中間）</t>
  </si>
  <si>
    <t>左の項目が非常によい</t>
  </si>
  <si>
    <t>左の項目がよい</t>
  </si>
  <si>
    <t>左の項目が若干よい</t>
  </si>
  <si>
    <t>左右同じくらいよい</t>
  </si>
  <si>
    <t>右の項目が若干よい</t>
  </si>
  <si>
    <t>右の項目がよい</t>
  </si>
  <si>
    <t>右の項目が非常によい</t>
  </si>
  <si>
    <t>右の項目が絶対的によい</t>
  </si>
  <si>
    <t>合計</t>
  </si>
  <si>
    <t>入力</t>
  </si>
  <si>
    <t>一対比較値</t>
  </si>
  <si>
    <t>費用</t>
  </si>
  <si>
    <t>　</t>
  </si>
  <si>
    <t>施設・環境</t>
  </si>
  <si>
    <t>重要度</t>
  </si>
  <si>
    <t>交通の便</t>
  </si>
  <si>
    <t>スタッフ</t>
  </si>
  <si>
    <t>スタッフ</t>
  </si>
  <si>
    <t>スタッフ</t>
  </si>
  <si>
    <t>CI</t>
  </si>
  <si>
    <t>費用の一対比較</t>
  </si>
  <si>
    <t>ＣＩ</t>
  </si>
  <si>
    <t>クラブA</t>
  </si>
  <si>
    <t>クラブB</t>
  </si>
  <si>
    <t>クラブC</t>
  </si>
  <si>
    <t>CI</t>
  </si>
  <si>
    <t>施設設備の一対比較</t>
  </si>
  <si>
    <t>交通の便の一対比較</t>
  </si>
  <si>
    <t>スタッフの一対比較</t>
  </si>
  <si>
    <t>ＣＩ</t>
  </si>
  <si>
    <t>総合評価値の計算</t>
  </si>
  <si>
    <t>重要度をかける前の表</t>
  </si>
  <si>
    <t>クラブA</t>
  </si>
  <si>
    <t>クラブB</t>
  </si>
  <si>
    <t>クラブC</t>
  </si>
  <si>
    <t>重要度をかけた後の表</t>
  </si>
  <si>
    <t>総合評価値</t>
  </si>
  <si>
    <t>クラブA</t>
  </si>
  <si>
    <t>クラブB</t>
  </si>
  <si>
    <t>クラブC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</si>
</sst>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.5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2.75"/>
      <name val="ＭＳ Ｐゴシック"/>
      <family val="3"/>
    </font>
    <font>
      <sz val="13.25"/>
      <name val="ＭＳ Ｐゴシック"/>
      <family val="3"/>
    </font>
    <font>
      <sz val="11.5"/>
      <name val="ＭＳ Ｐゴシック"/>
      <family val="3"/>
    </font>
    <font>
      <sz val="13"/>
      <name val="ＭＳ Ｐゴシック"/>
      <family val="3"/>
    </font>
    <font>
      <sz val="11.25"/>
      <name val="ＭＳ Ｐゴシック"/>
      <family val="3"/>
    </font>
    <font>
      <sz val="16.5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2" fontId="0" fillId="0" borderId="2" xfId="0" applyNumberFormat="1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2" fontId="0" fillId="0" borderId="0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7" fontId="0" fillId="0" borderId="2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77" fontId="0" fillId="0" borderId="34" xfId="0" applyNumberFormat="1" applyBorder="1" applyAlignment="1">
      <alignment/>
    </xf>
    <xf numFmtId="177" fontId="0" fillId="0" borderId="3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ＭＳ Ｐゴシック"/>
                <a:ea typeface="ＭＳ Ｐゴシック"/>
                <a:cs typeface="ＭＳ Ｐゴシック"/>
              </a:rPr>
              <a:t>評価基準の重要度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'一対比較'!$Y$5:$Y$8</c:f>
              <c:strCache>
                <c:ptCount val="4"/>
                <c:pt idx="0">
                  <c:v>費用</c:v>
                </c:pt>
                <c:pt idx="1">
                  <c:v>施設・環境</c:v>
                </c:pt>
                <c:pt idx="2">
                  <c:v>交通の便</c:v>
                </c:pt>
                <c:pt idx="3">
                  <c:v>スタッフ</c:v>
                </c:pt>
              </c:strCache>
            </c:strRef>
          </c:cat>
          <c:val>
            <c:numRef>
              <c:f>'一対比較'!$AE$5:$AE$8</c:f>
              <c:numCache>
                <c:ptCount val="4"/>
                <c:pt idx="0">
                  <c:v>0.44599148731141547</c:v>
                </c:pt>
                <c:pt idx="1">
                  <c:v>0.08202022796775184</c:v>
                </c:pt>
                <c:pt idx="2">
                  <c:v>0.35304810488073046</c:v>
                </c:pt>
                <c:pt idx="3">
                  <c:v>0.1189401798401023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ＭＳ Ｐゴシック"/>
                <a:ea typeface="ＭＳ Ｐゴシック"/>
                <a:cs typeface="ＭＳ Ｐゴシック"/>
              </a:rPr>
              <a:t>費用についての評価値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'一対比較'!$Y$15:$Y$17</c:f>
              <c:strCache>
                <c:ptCount val="3"/>
                <c:pt idx="0">
                  <c:v>クラブA</c:v>
                </c:pt>
                <c:pt idx="1">
                  <c:v>クラブB</c:v>
                </c:pt>
                <c:pt idx="2">
                  <c:v>クラブC</c:v>
                </c:pt>
              </c:strCache>
            </c:strRef>
          </c:cat>
          <c:val>
            <c:numRef>
              <c:f>'一対比較'!$AE$15:$AE$17</c:f>
              <c:numCache>
                <c:ptCount val="3"/>
                <c:pt idx="0">
                  <c:v>0.20668346964992299</c:v>
                </c:pt>
                <c:pt idx="1">
                  <c:v>0.05810620711814833</c:v>
                </c:pt>
                <c:pt idx="2">
                  <c:v>0.7352103232319287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施設・環境の評価値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'一対比較'!$Y$24:$Y$26</c:f>
              <c:strCache/>
            </c:strRef>
          </c:cat>
          <c:val>
            <c:numRef>
              <c:f>'一対比較'!$AE$24:$AE$26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交通の便の評価値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'一対比較'!$Y$33:$Y$35</c:f>
              <c:strCache/>
            </c:strRef>
          </c:cat>
          <c:val>
            <c:numRef>
              <c:f>'一対比較'!$AE$33:$AE$35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ＭＳ Ｐゴシック"/>
                <a:ea typeface="ＭＳ Ｐゴシック"/>
                <a:cs typeface="ＭＳ Ｐゴシック"/>
              </a:rPr>
              <a:t>スタッフの評価値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'一対比較'!$Y$42:$Y$44</c:f>
              <c:strCache/>
            </c:strRef>
          </c:cat>
          <c:val>
            <c:numRef>
              <c:f>'一対比較'!$AE$42:$AE$44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スポーツクラブの選択　総合評価値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25"/>
          <c:w val="0.96925"/>
          <c:h val="0.76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'一対比較'!$Z$58</c:f>
              <c:strCache>
                <c:ptCount val="1"/>
                <c:pt idx="0">
                  <c:v>費用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'一対比較'!$Y$59:$Y$61</c:f>
              <c:strCache/>
            </c:strRef>
          </c:cat>
          <c:val>
            <c:numRef>
              <c:f>'一対比較'!$Z$59:$Z$61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'一対比較'!$AA$58</c:f>
              <c:strCache>
                <c:ptCount val="1"/>
                <c:pt idx="0">
                  <c:v>施設・環境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'一対比較'!$Y$59:$Y$61</c:f>
              <c:strCache/>
            </c:strRef>
          </c:cat>
          <c:val>
            <c:numRef>
              <c:f>'一対比較'!$AA$59:$AA$61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'一対比較'!$AB$58</c:f>
              <c:strCache>
                <c:ptCount val="1"/>
                <c:pt idx="0">
                  <c:v>交通の便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'一対比較'!$Y$59:$Y$61</c:f>
              <c:strCache/>
            </c:strRef>
          </c:cat>
          <c:val>
            <c:numRef>
              <c:f>'一対比較'!$AB$59:$AB$61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'一対比較'!$AC$58</c:f>
              <c:strCache>
                <c:ptCount val="1"/>
                <c:pt idx="0">
                  <c:v>スタッフ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'一対比較'!$Y$59:$Y$61</c:f>
              <c:strCache/>
            </c:strRef>
          </c:cat>
          <c:val>
            <c:numRef>
              <c:f>'一対比較'!$AC$59:$AC$61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4234406"/>
        <c:axId val="16783063"/>
      </c:barChart>
      <c:catAx>
        <c:axId val="242344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6783063"/>
        <c:crosses val="autoZero"/>
        <c:auto val="1"/>
        <c:lblOffset val="100"/>
        <c:noMultiLvlLbl val="0"/>
      </c:catAx>
      <c:valAx>
        <c:axId val="16783063"/>
        <c:scaling>
          <c:orientation val="minMax"/>
        </c:scaling>
        <c:axPos val="t"/>
        <c:majorGridlines/>
        <c:delete val="0"/>
        <c:numFmt formatCode="0%" sourceLinked="0"/>
        <c:majorTickMark val="in"/>
        <c:minorTickMark val="none"/>
        <c:tickLblPos val="nextTo"/>
        <c:crossAx val="2423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5"/>
          <c:y val="0.92325"/>
          <c:w val="0.84825"/>
          <c:h val="0.07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285750</xdr:colOff>
      <xdr:row>2</xdr:row>
      <xdr:rowOff>285750</xdr:rowOff>
    </xdr:from>
    <xdr:to>
      <xdr:col>36</xdr:col>
      <xdr:colOff>400050</xdr:colOff>
      <xdr:row>9</xdr:row>
      <xdr:rowOff>85725</xdr:rowOff>
    </xdr:to>
    <xdr:graphicFrame>
      <xdr:nvGraphicFramePr>
        <xdr:cNvPr id="1" name="Chart 1"/>
        <xdr:cNvGraphicFramePr/>
      </xdr:nvGraphicFramePr>
      <xdr:xfrm>
        <a:off x="14620875" y="1047750"/>
        <a:ext cx="31432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285750</xdr:colOff>
      <xdr:row>12</xdr:row>
      <xdr:rowOff>866775</xdr:rowOff>
    </xdr:from>
    <xdr:to>
      <xdr:col>36</xdr:col>
      <xdr:colOff>428625</xdr:colOff>
      <xdr:row>21</xdr:row>
      <xdr:rowOff>238125</xdr:rowOff>
    </xdr:to>
    <xdr:graphicFrame>
      <xdr:nvGraphicFramePr>
        <xdr:cNvPr id="2" name="Chart 2"/>
        <xdr:cNvGraphicFramePr/>
      </xdr:nvGraphicFramePr>
      <xdr:xfrm>
        <a:off x="14620875" y="5133975"/>
        <a:ext cx="3171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285750</xdr:colOff>
      <xdr:row>21</xdr:row>
      <xdr:rowOff>1266825</xdr:rowOff>
    </xdr:from>
    <xdr:to>
      <xdr:col>36</xdr:col>
      <xdr:colOff>552450</xdr:colOff>
      <xdr:row>30</xdr:row>
      <xdr:rowOff>647700</xdr:rowOff>
    </xdr:to>
    <xdr:graphicFrame>
      <xdr:nvGraphicFramePr>
        <xdr:cNvPr id="3" name="Chart 3"/>
        <xdr:cNvGraphicFramePr/>
      </xdr:nvGraphicFramePr>
      <xdr:xfrm>
        <a:off x="14620875" y="8886825"/>
        <a:ext cx="32956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285750</xdr:colOff>
      <xdr:row>30</xdr:row>
      <xdr:rowOff>1466850</xdr:rowOff>
    </xdr:from>
    <xdr:to>
      <xdr:col>36</xdr:col>
      <xdr:colOff>552450</xdr:colOff>
      <xdr:row>39</xdr:row>
      <xdr:rowOff>762000</xdr:rowOff>
    </xdr:to>
    <xdr:graphicFrame>
      <xdr:nvGraphicFramePr>
        <xdr:cNvPr id="4" name="Chart 4"/>
        <xdr:cNvGraphicFramePr/>
      </xdr:nvGraphicFramePr>
      <xdr:xfrm>
        <a:off x="14620875" y="12439650"/>
        <a:ext cx="32956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285750</xdr:colOff>
      <xdr:row>40</xdr:row>
      <xdr:rowOff>66675</xdr:rowOff>
    </xdr:from>
    <xdr:to>
      <xdr:col>36</xdr:col>
      <xdr:colOff>533400</xdr:colOff>
      <xdr:row>56</xdr:row>
      <xdr:rowOff>47625</xdr:rowOff>
    </xdr:to>
    <xdr:graphicFrame>
      <xdr:nvGraphicFramePr>
        <xdr:cNvPr id="5" name="Chart 5"/>
        <xdr:cNvGraphicFramePr/>
      </xdr:nvGraphicFramePr>
      <xdr:xfrm>
        <a:off x="14620875" y="16316325"/>
        <a:ext cx="327660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114300</xdr:colOff>
      <xdr:row>57</xdr:row>
      <xdr:rowOff>38100</xdr:rowOff>
    </xdr:from>
    <xdr:to>
      <xdr:col>39</xdr:col>
      <xdr:colOff>0</xdr:colOff>
      <xdr:row>78</xdr:row>
      <xdr:rowOff>152400</xdr:rowOff>
    </xdr:to>
    <xdr:graphicFrame>
      <xdr:nvGraphicFramePr>
        <xdr:cNvPr id="6" name="Chart 6"/>
        <xdr:cNvGraphicFramePr/>
      </xdr:nvGraphicFramePr>
      <xdr:xfrm>
        <a:off x="13820775" y="19259550"/>
        <a:ext cx="560070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61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2" max="18" width="4.75390625" style="0" customWidth="1"/>
    <col min="20" max="20" width="3.00390625" style="0" customWidth="1"/>
    <col min="21" max="21" width="4.25390625" style="0" customWidth="1"/>
    <col min="22" max="22" width="5.00390625" style="0" customWidth="1"/>
    <col min="23" max="23" width="10.875" style="0" customWidth="1"/>
    <col min="24" max="24" width="3.375" style="0" customWidth="1"/>
    <col min="25" max="25" width="10.00390625" style="0" customWidth="1"/>
    <col min="26" max="29" width="8.50390625" style="0" customWidth="1"/>
    <col min="30" max="30" width="10.625" style="0" customWidth="1"/>
    <col min="31" max="31" width="8.25390625" style="0" customWidth="1"/>
    <col min="32" max="32" width="3.75390625" style="0" customWidth="1"/>
  </cols>
  <sheetData>
    <row r="1" spans="2:18" ht="30" customHeight="1" thickBot="1">
      <c r="B1" s="1">
        <v>9</v>
      </c>
      <c r="C1" s="2">
        <v>8</v>
      </c>
      <c r="D1" s="2">
        <v>7</v>
      </c>
      <c r="E1" s="2">
        <v>6</v>
      </c>
      <c r="F1" s="2">
        <v>5</v>
      </c>
      <c r="G1" s="2">
        <v>4</v>
      </c>
      <c r="H1" s="2">
        <v>3</v>
      </c>
      <c r="I1" s="2">
        <v>2</v>
      </c>
      <c r="J1" s="2">
        <v>1</v>
      </c>
      <c r="K1" s="3">
        <v>0.5</v>
      </c>
      <c r="L1" s="3">
        <v>0.3333333333333333</v>
      </c>
      <c r="M1" s="3">
        <v>0.25</v>
      </c>
      <c r="N1" s="3">
        <v>0.2</v>
      </c>
      <c r="O1" s="3">
        <v>0.16666666666666666</v>
      </c>
      <c r="P1" s="3">
        <v>0.14285714285714285</v>
      </c>
      <c r="Q1" s="3">
        <v>0.125</v>
      </c>
      <c r="R1" s="4">
        <v>0.1111111111111111</v>
      </c>
    </row>
    <row r="2" spans="1:19" ht="30" customHeight="1" thickBot="1">
      <c r="A2" t="s">
        <v>4</v>
      </c>
      <c r="R2" t="s">
        <v>5</v>
      </c>
      <c r="S2">
        <f>AE9</f>
        <v>0.137458631367006</v>
      </c>
    </row>
    <row r="3" spans="1:23" ht="151.5" thickBot="1" thickTop="1">
      <c r="A3" s="5"/>
      <c r="B3" s="6" t="s">
        <v>6</v>
      </c>
      <c r="C3" s="6" t="s">
        <v>7</v>
      </c>
      <c r="D3" s="6" t="s">
        <v>8</v>
      </c>
      <c r="E3" s="6" t="s">
        <v>7</v>
      </c>
      <c r="F3" s="6" t="s">
        <v>9</v>
      </c>
      <c r="G3" s="6" t="s">
        <v>7</v>
      </c>
      <c r="H3" s="6" t="s">
        <v>10</v>
      </c>
      <c r="I3" s="6" t="s">
        <v>7</v>
      </c>
      <c r="J3" s="6" t="s">
        <v>11</v>
      </c>
      <c r="K3" s="6" t="s">
        <v>7</v>
      </c>
      <c r="L3" s="6" t="s">
        <v>12</v>
      </c>
      <c r="M3" s="6" t="s">
        <v>7</v>
      </c>
      <c r="N3" s="6" t="s">
        <v>13</v>
      </c>
      <c r="O3" s="6" t="s">
        <v>7</v>
      </c>
      <c r="P3" s="6" t="s">
        <v>14</v>
      </c>
      <c r="Q3" s="6" t="s">
        <v>7</v>
      </c>
      <c r="R3" s="6" t="s">
        <v>15</v>
      </c>
      <c r="S3" s="7"/>
      <c r="U3" s="8" t="s">
        <v>16</v>
      </c>
      <c r="V3" s="9" t="s">
        <v>17</v>
      </c>
      <c r="W3" s="10" t="s">
        <v>18</v>
      </c>
    </row>
    <row r="4" spans="1:31" ht="14.25" thickTop="1">
      <c r="A4" s="11" t="s">
        <v>19</v>
      </c>
      <c r="B4" s="12"/>
      <c r="C4" s="12"/>
      <c r="D4" s="12">
        <v>1</v>
      </c>
      <c r="E4" s="12"/>
      <c r="F4" s="12" t="s">
        <v>20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 t="s">
        <v>21</v>
      </c>
      <c r="U4" s="14">
        <f aca="true" t="shared" si="0" ref="U4:U9">SUM(B4:R4)</f>
        <v>1</v>
      </c>
      <c r="V4" s="15" t="str">
        <f aca="true" t="shared" si="1" ref="V4:V9">IF(U4=1,"OK","NG")</f>
        <v>OK</v>
      </c>
      <c r="W4" s="16">
        <f aca="true" t="shared" si="2" ref="W4:W9">SUMPRODUCT(B4:R4,B$1:R$1)</f>
        <v>7</v>
      </c>
      <c r="Y4" s="17"/>
      <c r="Z4" s="18" t="s">
        <v>0</v>
      </c>
      <c r="AA4" s="18" t="s">
        <v>1</v>
      </c>
      <c r="AB4" s="18" t="s">
        <v>2</v>
      </c>
      <c r="AC4" s="18" t="s">
        <v>3</v>
      </c>
      <c r="AD4" s="18"/>
      <c r="AE4" s="19" t="s">
        <v>22</v>
      </c>
    </row>
    <row r="5" spans="1:32" ht="13.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>
        <v>1</v>
      </c>
      <c r="K5" s="12"/>
      <c r="L5" s="12"/>
      <c r="M5" s="12"/>
      <c r="N5" s="12"/>
      <c r="O5" s="12"/>
      <c r="P5" s="12"/>
      <c r="Q5" s="12"/>
      <c r="R5" s="12"/>
      <c r="S5" s="13" t="s">
        <v>23</v>
      </c>
      <c r="U5" s="14">
        <f t="shared" si="0"/>
        <v>1</v>
      </c>
      <c r="V5" s="15" t="str">
        <f t="shared" si="1"/>
        <v>OK</v>
      </c>
      <c r="W5" s="16">
        <f t="shared" si="2"/>
        <v>1</v>
      </c>
      <c r="Y5" s="20" t="s">
        <v>19</v>
      </c>
      <c r="Z5" s="21">
        <v>1</v>
      </c>
      <c r="AA5" s="21">
        <f>W4</f>
        <v>7</v>
      </c>
      <c r="AB5" s="21">
        <f>W5</f>
        <v>1</v>
      </c>
      <c r="AC5" s="21">
        <f>W6</f>
        <v>5</v>
      </c>
      <c r="AD5" s="15"/>
      <c r="AE5" s="22">
        <f>AHP(AF5,4,$Z$5:$AC$8)</f>
        <v>0.44599148731141547</v>
      </c>
      <c r="AF5">
        <v>1</v>
      </c>
    </row>
    <row r="6" spans="1:32" ht="13.5">
      <c r="A6" s="11" t="s">
        <v>19</v>
      </c>
      <c r="B6" s="12"/>
      <c r="C6" s="12"/>
      <c r="D6" s="12"/>
      <c r="E6" s="12"/>
      <c r="F6" s="12">
        <v>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 t="s">
        <v>24</v>
      </c>
      <c r="U6" s="14">
        <f t="shared" si="0"/>
        <v>1</v>
      </c>
      <c r="V6" s="15" t="str">
        <f t="shared" si="1"/>
        <v>OK</v>
      </c>
      <c r="W6" s="16">
        <f t="shared" si="2"/>
        <v>5</v>
      </c>
      <c r="Y6" s="20" t="s">
        <v>21</v>
      </c>
      <c r="Z6" s="21">
        <f>1/AA5</f>
        <v>0.14285714285714285</v>
      </c>
      <c r="AA6" s="21">
        <v>1</v>
      </c>
      <c r="AB6" s="21">
        <f>W7</f>
        <v>0.5</v>
      </c>
      <c r="AC6" s="21">
        <f>W8</f>
        <v>0.3333333333333333</v>
      </c>
      <c r="AD6" s="15"/>
      <c r="AE6" s="22">
        <f>AHP(AF6,4,$Z$5:$AC$8)</f>
        <v>0.08202022796775184</v>
      </c>
      <c r="AF6">
        <v>2</v>
      </c>
    </row>
    <row r="7" spans="1:32" ht="13.5">
      <c r="A7" s="11" t="s">
        <v>21</v>
      </c>
      <c r="B7" s="12"/>
      <c r="C7" s="12"/>
      <c r="D7" s="12"/>
      <c r="E7" s="12"/>
      <c r="F7" s="12"/>
      <c r="G7" s="12"/>
      <c r="H7" s="12"/>
      <c r="I7" s="12"/>
      <c r="J7" s="12"/>
      <c r="K7" s="12">
        <v>1</v>
      </c>
      <c r="L7" s="12"/>
      <c r="M7" s="12"/>
      <c r="N7" s="12"/>
      <c r="O7" s="12"/>
      <c r="P7" s="12"/>
      <c r="Q7" s="12"/>
      <c r="R7" s="12"/>
      <c r="S7" s="13" t="s">
        <v>23</v>
      </c>
      <c r="U7" s="14">
        <f t="shared" si="0"/>
        <v>1</v>
      </c>
      <c r="V7" s="15" t="str">
        <f t="shared" si="1"/>
        <v>OK</v>
      </c>
      <c r="W7" s="16">
        <f t="shared" si="2"/>
        <v>0.5</v>
      </c>
      <c r="Y7" s="20" t="s">
        <v>23</v>
      </c>
      <c r="Z7" s="21">
        <f>1/AB5</f>
        <v>1</v>
      </c>
      <c r="AA7" s="21">
        <f>1/AB6</f>
        <v>2</v>
      </c>
      <c r="AB7" s="21">
        <v>1</v>
      </c>
      <c r="AC7" s="21">
        <f>W9</f>
        <v>5</v>
      </c>
      <c r="AD7" s="15"/>
      <c r="AE7" s="22">
        <f>AHP(AF7,4,$Z$5:$AC$8)</f>
        <v>0.35304810488073046</v>
      </c>
      <c r="AF7">
        <v>3</v>
      </c>
    </row>
    <row r="8" spans="1:32" ht="13.5">
      <c r="A8" s="11" t="s">
        <v>21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>
        <v>1</v>
      </c>
      <c r="M8" s="12"/>
      <c r="N8" s="12"/>
      <c r="O8" s="12"/>
      <c r="P8" s="12"/>
      <c r="Q8" s="12"/>
      <c r="R8" s="12"/>
      <c r="S8" s="13" t="s">
        <v>25</v>
      </c>
      <c r="U8" s="14">
        <f t="shared" si="0"/>
        <v>1</v>
      </c>
      <c r="V8" s="15" t="str">
        <f t="shared" si="1"/>
        <v>OK</v>
      </c>
      <c r="W8" s="16">
        <f t="shared" si="2"/>
        <v>0.3333333333333333</v>
      </c>
      <c r="Y8" s="20" t="s">
        <v>25</v>
      </c>
      <c r="Z8" s="21">
        <f>1/AC5</f>
        <v>0.2</v>
      </c>
      <c r="AA8" s="21">
        <f>1/AC6</f>
        <v>3</v>
      </c>
      <c r="AB8" s="21">
        <f>1/AC7</f>
        <v>0.2</v>
      </c>
      <c r="AC8" s="21">
        <v>1</v>
      </c>
      <c r="AD8" s="15"/>
      <c r="AE8" s="22">
        <f>AHP(AF8,4,$Z$5:$AC$8)</f>
        <v>0.1189401798401023</v>
      </c>
      <c r="AF8">
        <v>4</v>
      </c>
    </row>
    <row r="9" spans="1:32" ht="14.25" thickBot="1">
      <c r="A9" s="23" t="s">
        <v>23</v>
      </c>
      <c r="B9" s="24"/>
      <c r="C9" s="24"/>
      <c r="D9" s="24"/>
      <c r="E9" s="24"/>
      <c r="F9" s="24">
        <v>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26</v>
      </c>
      <c r="U9" s="26">
        <f t="shared" si="0"/>
        <v>1</v>
      </c>
      <c r="V9" s="27" t="str">
        <f t="shared" si="1"/>
        <v>OK</v>
      </c>
      <c r="W9" s="28">
        <f t="shared" si="2"/>
        <v>5</v>
      </c>
      <c r="Y9" s="29"/>
      <c r="Z9" s="30"/>
      <c r="AA9" s="30"/>
      <c r="AB9" s="30"/>
      <c r="AC9" s="30"/>
      <c r="AD9" s="30" t="s">
        <v>27</v>
      </c>
      <c r="AE9" s="31">
        <f>AHP(AF9,4,$Z$5:$AC$8)</f>
        <v>0.137458631367006</v>
      </c>
      <c r="AF9">
        <v>0</v>
      </c>
    </row>
    <row r="10" ht="14.25" thickTop="1"/>
    <row r="12" spans="1:19" ht="14.25" thickBot="1">
      <c r="A12" t="s">
        <v>28</v>
      </c>
      <c r="R12" t="s">
        <v>29</v>
      </c>
      <c r="S12">
        <f>AE18</f>
        <v>0.058549884081496195</v>
      </c>
    </row>
    <row r="13" spans="1:33" ht="151.5" thickBot="1" thickTop="1">
      <c r="A13" s="5"/>
      <c r="B13" s="6" t="s">
        <v>6</v>
      </c>
      <c r="C13" s="6" t="s">
        <v>7</v>
      </c>
      <c r="D13" s="6" t="s">
        <v>8</v>
      </c>
      <c r="E13" s="6" t="s">
        <v>7</v>
      </c>
      <c r="F13" s="6" t="s">
        <v>9</v>
      </c>
      <c r="G13" s="6" t="s">
        <v>7</v>
      </c>
      <c r="H13" s="6" t="s">
        <v>10</v>
      </c>
      <c r="I13" s="6" t="s">
        <v>7</v>
      </c>
      <c r="J13" s="6" t="s">
        <v>11</v>
      </c>
      <c r="K13" s="6" t="s">
        <v>7</v>
      </c>
      <c r="L13" s="6" t="s">
        <v>12</v>
      </c>
      <c r="M13" s="6" t="s">
        <v>7</v>
      </c>
      <c r="N13" s="6" t="s">
        <v>13</v>
      </c>
      <c r="O13" s="6" t="s">
        <v>7</v>
      </c>
      <c r="P13" s="6" t="s">
        <v>14</v>
      </c>
      <c r="Q13" s="6" t="s">
        <v>7</v>
      </c>
      <c r="R13" s="6" t="s">
        <v>15</v>
      </c>
      <c r="S13" s="7"/>
      <c r="U13" s="8" t="s">
        <v>16</v>
      </c>
      <c r="V13" s="9" t="s">
        <v>17</v>
      </c>
      <c r="W13" s="10" t="s">
        <v>18</v>
      </c>
      <c r="AG13" s="32"/>
    </row>
    <row r="14" spans="1:31" ht="14.25" thickTop="1">
      <c r="A14" s="11" t="s">
        <v>30</v>
      </c>
      <c r="B14" s="15"/>
      <c r="C14" s="15"/>
      <c r="D14" s="15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3" t="s">
        <v>31</v>
      </c>
      <c r="U14" s="14">
        <f>SUM(B14:R14)</f>
        <v>1</v>
      </c>
      <c r="V14" s="15" t="str">
        <f>IF(U14=1,"OK","NG")</f>
        <v>OK</v>
      </c>
      <c r="W14" s="16">
        <f>SUMPRODUCT(B14:R14,B$1:R$1)</f>
        <v>5</v>
      </c>
      <c r="Y14" s="17"/>
      <c r="Z14" s="18" t="s">
        <v>30</v>
      </c>
      <c r="AA14" s="18" t="s">
        <v>31</v>
      </c>
      <c r="AB14" s="18" t="s">
        <v>32</v>
      </c>
      <c r="AC14" s="18"/>
      <c r="AD14" s="18"/>
      <c r="AE14" s="19" t="s">
        <v>22</v>
      </c>
    </row>
    <row r="15" spans="1:32" ht="13.5">
      <c r="A15" s="11" t="s">
        <v>30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3" t="s">
        <v>32</v>
      </c>
      <c r="U15" s="14">
        <f>SUM(B15:R15)</f>
        <v>1</v>
      </c>
      <c r="V15" s="15" t="str">
        <f>IF(U15=1,"OK","NG")</f>
        <v>OK</v>
      </c>
      <c r="W15" s="16">
        <f>SUMPRODUCT(B15:R15,B$1:R$1)</f>
        <v>0.2</v>
      </c>
      <c r="Y15" s="20" t="s">
        <v>30</v>
      </c>
      <c r="Z15" s="21">
        <v>1</v>
      </c>
      <c r="AA15" s="21">
        <f>W14</f>
        <v>5</v>
      </c>
      <c r="AB15" s="21">
        <f>W15</f>
        <v>0.2</v>
      </c>
      <c r="AC15" s="15"/>
      <c r="AD15" s="15"/>
      <c r="AE15" s="22">
        <f>AHP(AF15,3,$Z$15:$AB$17)</f>
        <v>0.20669537894248344</v>
      </c>
      <c r="AF15">
        <v>1</v>
      </c>
    </row>
    <row r="16" spans="1:32" ht="14.25" thickBot="1">
      <c r="A16" s="23" t="s">
        <v>31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>
        <v>1</v>
      </c>
      <c r="S16" s="25" t="s">
        <v>32</v>
      </c>
      <c r="U16" s="26">
        <f>SUM(B16:R16)</f>
        <v>1</v>
      </c>
      <c r="V16" s="27" t="str">
        <f>IF(U16=1,"OK","NG")</f>
        <v>OK</v>
      </c>
      <c r="W16" s="28">
        <f>SUMPRODUCT(B16:R16,B$1:R$1)</f>
        <v>0.1111111111111111</v>
      </c>
      <c r="Y16" s="20" t="s">
        <v>31</v>
      </c>
      <c r="Z16" s="21">
        <f>1/AA15</f>
        <v>0.2</v>
      </c>
      <c r="AA16" s="21">
        <v>1</v>
      </c>
      <c r="AB16" s="21">
        <f>W16</f>
        <v>0.1111111111111111</v>
      </c>
      <c r="AC16" s="15"/>
      <c r="AD16" s="15"/>
      <c r="AE16" s="22">
        <f>AHP(AF16,3,$Z$15:$AB$17)</f>
        <v>0.05811121146220405</v>
      </c>
      <c r="AF16">
        <v>2</v>
      </c>
    </row>
    <row r="17" spans="25:32" ht="14.25" thickTop="1">
      <c r="Y17" s="20" t="s">
        <v>32</v>
      </c>
      <c r="Z17" s="21">
        <f>1/AB15</f>
        <v>5</v>
      </c>
      <c r="AA17" s="21">
        <f>1/AB16</f>
        <v>9</v>
      </c>
      <c r="AB17" s="21">
        <v>1</v>
      </c>
      <c r="AC17" s="15"/>
      <c r="AD17" s="15"/>
      <c r="AE17" s="22">
        <f>AHP(AF17,3,$Z$15:$AB$17)</f>
        <v>0.7351934095953125</v>
      </c>
      <c r="AF17">
        <v>3</v>
      </c>
    </row>
    <row r="18" spans="25:32" ht="14.25" thickBot="1">
      <c r="Y18" s="29"/>
      <c r="Z18" s="30"/>
      <c r="AA18" s="30"/>
      <c r="AB18" s="30"/>
      <c r="AC18" s="30"/>
      <c r="AD18" s="30" t="s">
        <v>33</v>
      </c>
      <c r="AE18" s="31">
        <f>AHP(AF18,3,$Z$15:$AB$17)</f>
        <v>0.058549884081496195</v>
      </c>
      <c r="AF18">
        <v>0</v>
      </c>
    </row>
    <row r="19" ht="14.25" thickTop="1"/>
    <row r="21" spans="1:19" ht="14.25" thickBot="1">
      <c r="A21" t="s">
        <v>34</v>
      </c>
      <c r="R21" t="s">
        <v>29</v>
      </c>
      <c r="S21">
        <f>AE27</f>
        <v>0.09254840321395963</v>
      </c>
    </row>
    <row r="22" spans="1:23" ht="151.5" thickBot="1" thickTop="1">
      <c r="A22" s="5"/>
      <c r="B22" s="6" t="s">
        <v>6</v>
      </c>
      <c r="C22" s="6" t="s">
        <v>7</v>
      </c>
      <c r="D22" s="6" t="s">
        <v>8</v>
      </c>
      <c r="E22" s="6" t="s">
        <v>7</v>
      </c>
      <c r="F22" s="6" t="s">
        <v>9</v>
      </c>
      <c r="G22" s="6" t="s">
        <v>7</v>
      </c>
      <c r="H22" s="6" t="s">
        <v>10</v>
      </c>
      <c r="I22" s="6" t="s">
        <v>7</v>
      </c>
      <c r="J22" s="6" t="s">
        <v>11</v>
      </c>
      <c r="K22" s="6" t="s">
        <v>7</v>
      </c>
      <c r="L22" s="6" t="s">
        <v>12</v>
      </c>
      <c r="M22" s="6" t="s">
        <v>7</v>
      </c>
      <c r="N22" s="6" t="s">
        <v>13</v>
      </c>
      <c r="O22" s="6" t="s">
        <v>7</v>
      </c>
      <c r="P22" s="6" t="s">
        <v>14</v>
      </c>
      <c r="Q22" s="6" t="s">
        <v>7</v>
      </c>
      <c r="R22" s="6" t="s">
        <v>15</v>
      </c>
      <c r="S22" s="7"/>
      <c r="U22" s="8" t="s">
        <v>16</v>
      </c>
      <c r="V22" s="9" t="s">
        <v>17</v>
      </c>
      <c r="W22" s="10" t="s">
        <v>18</v>
      </c>
    </row>
    <row r="23" spans="1:31" ht="14.25" thickTop="1">
      <c r="A23" s="11" t="s">
        <v>30</v>
      </c>
      <c r="B23" s="15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31</v>
      </c>
      <c r="U23" s="14">
        <f>SUM(B23:R23)</f>
        <v>1</v>
      </c>
      <c r="V23" s="15" t="str">
        <f>IF(U23=1,"OK","一対比較が正しく行われていません")</f>
        <v>OK</v>
      </c>
      <c r="W23" s="16">
        <f>SUMPRODUCT(B23:R23,B$1:R$1)</f>
        <v>9</v>
      </c>
      <c r="Y23" s="17"/>
      <c r="Z23" s="18" t="s">
        <v>30</v>
      </c>
      <c r="AA23" s="18" t="s">
        <v>31</v>
      </c>
      <c r="AB23" s="18" t="s">
        <v>32</v>
      </c>
      <c r="AC23" s="18"/>
      <c r="AD23" s="18"/>
      <c r="AE23" s="19" t="s">
        <v>22</v>
      </c>
    </row>
    <row r="24" spans="1:32" ht="13.5">
      <c r="A24" s="11" t="s">
        <v>30</v>
      </c>
      <c r="B24" s="15"/>
      <c r="C24" s="15"/>
      <c r="D24" s="15"/>
      <c r="E24" s="15"/>
      <c r="F24" s="15">
        <v>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3" t="s">
        <v>32</v>
      </c>
      <c r="U24" s="14">
        <f>SUM(B24:R24)</f>
        <v>1</v>
      </c>
      <c r="V24" s="15" t="str">
        <f>IF(U24=1,"OK","NG")</f>
        <v>OK</v>
      </c>
      <c r="W24" s="16">
        <f>SUMPRODUCT(B24:R24,B$1:R$1)</f>
        <v>5</v>
      </c>
      <c r="Y24" s="20" t="s">
        <v>30</v>
      </c>
      <c r="Z24" s="21">
        <v>1</v>
      </c>
      <c r="AA24" s="21">
        <f>W23</f>
        <v>9</v>
      </c>
      <c r="AB24" s="21">
        <f>W24</f>
        <v>5</v>
      </c>
      <c r="AC24" s="15"/>
      <c r="AD24" s="15"/>
      <c r="AE24" s="22">
        <f>AHP(AF24,3,$Z$24:$AB$26)</f>
        <v>0.7687656228514186</v>
      </c>
      <c r="AF24">
        <v>1</v>
      </c>
    </row>
    <row r="25" spans="1:32" ht="14.25" thickBot="1">
      <c r="A25" s="23" t="s">
        <v>31</v>
      </c>
      <c r="B25" s="33"/>
      <c r="C25" s="33"/>
      <c r="D25" s="33"/>
      <c r="E25" s="33"/>
      <c r="F25" s="33"/>
      <c r="G25" s="33"/>
      <c r="H25" s="33"/>
      <c r="I25" s="33">
        <v>1</v>
      </c>
      <c r="J25" s="33"/>
      <c r="K25" s="33"/>
      <c r="L25" s="33"/>
      <c r="M25" s="33"/>
      <c r="N25" s="33"/>
      <c r="O25" s="33"/>
      <c r="P25" s="33"/>
      <c r="Q25" s="33"/>
      <c r="R25" s="33"/>
      <c r="S25" s="25" t="s">
        <v>32</v>
      </c>
      <c r="U25" s="26">
        <f>SUM(B25:R25)</f>
        <v>1</v>
      </c>
      <c r="V25" s="27" t="str">
        <f>IF(U25=1,"OK","NG")</f>
        <v>OK</v>
      </c>
      <c r="W25" s="28">
        <f>SUMPRODUCT(B25:R25,B$1:R$1)</f>
        <v>2</v>
      </c>
      <c r="Y25" s="20" t="s">
        <v>31</v>
      </c>
      <c r="Z25" s="21">
        <f>1/AA24</f>
        <v>0.1111111111111111</v>
      </c>
      <c r="AA25" s="21">
        <v>1</v>
      </c>
      <c r="AB25" s="21">
        <f>W25</f>
        <v>2</v>
      </c>
      <c r="AC25" s="15"/>
      <c r="AD25" s="15"/>
      <c r="AE25" s="22">
        <f>AHP(AF25,3,$Z$24:$AB$26)</f>
        <v>0.13091385514129014</v>
      </c>
      <c r="AF25">
        <v>2</v>
      </c>
    </row>
    <row r="26" spans="25:32" ht="14.25" thickTop="1">
      <c r="Y26" s="20" t="s">
        <v>32</v>
      </c>
      <c r="Z26" s="21">
        <f>1/AB24</f>
        <v>0.2</v>
      </c>
      <c r="AA26" s="21">
        <f>1/AB25</f>
        <v>0.5</v>
      </c>
      <c r="AB26" s="21">
        <v>1</v>
      </c>
      <c r="AC26" s="15"/>
      <c r="AD26" s="15"/>
      <c r="AE26" s="22">
        <f>AHP(AF26,3,$Z$24:$AB$26)</f>
        <v>0.10032052200729144</v>
      </c>
      <c r="AF26">
        <v>3</v>
      </c>
    </row>
    <row r="27" spans="25:32" ht="14.25" thickBot="1">
      <c r="Y27" s="29"/>
      <c r="Z27" s="30"/>
      <c r="AA27" s="30"/>
      <c r="AB27" s="30"/>
      <c r="AC27" s="30"/>
      <c r="AD27" s="30" t="s">
        <v>33</v>
      </c>
      <c r="AE27" s="31">
        <f>AHP(AF27,3,$Z$24:$AB$26)</f>
        <v>0.09254840321395963</v>
      </c>
      <c r="AF27">
        <v>0</v>
      </c>
    </row>
    <row r="28" ht="14.25" thickTop="1"/>
    <row r="30" spans="1:19" ht="14.25" thickBot="1">
      <c r="A30" t="s">
        <v>35</v>
      </c>
      <c r="R30" t="s">
        <v>29</v>
      </c>
      <c r="S30">
        <f>AE36</f>
        <v>0.0035108818386226925</v>
      </c>
    </row>
    <row r="31" spans="1:23" ht="151.5" thickBot="1" thickTop="1">
      <c r="A31" s="5"/>
      <c r="B31" s="6" t="s">
        <v>6</v>
      </c>
      <c r="C31" s="6" t="s">
        <v>7</v>
      </c>
      <c r="D31" s="6" t="s">
        <v>8</v>
      </c>
      <c r="E31" s="6" t="s">
        <v>7</v>
      </c>
      <c r="F31" s="6" t="s">
        <v>9</v>
      </c>
      <c r="G31" s="6" t="s">
        <v>7</v>
      </c>
      <c r="H31" s="6" t="s">
        <v>10</v>
      </c>
      <c r="I31" s="6" t="s">
        <v>7</v>
      </c>
      <c r="J31" s="6" t="s">
        <v>11</v>
      </c>
      <c r="K31" s="6" t="s">
        <v>7</v>
      </c>
      <c r="L31" s="6" t="s">
        <v>12</v>
      </c>
      <c r="M31" s="6" t="s">
        <v>7</v>
      </c>
      <c r="N31" s="6" t="s">
        <v>13</v>
      </c>
      <c r="O31" s="6" t="s">
        <v>7</v>
      </c>
      <c r="P31" s="6" t="s">
        <v>14</v>
      </c>
      <c r="Q31" s="6" t="s">
        <v>7</v>
      </c>
      <c r="R31" s="6" t="s">
        <v>15</v>
      </c>
      <c r="S31" s="7"/>
      <c r="U31" s="8" t="s">
        <v>16</v>
      </c>
      <c r="V31" s="9" t="s">
        <v>17</v>
      </c>
      <c r="W31" s="10" t="s">
        <v>18</v>
      </c>
    </row>
    <row r="32" spans="1:31" ht="14.25" thickTop="1">
      <c r="A32" s="11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1</v>
      </c>
      <c r="Q32" s="15"/>
      <c r="R32" s="15"/>
      <c r="S32" s="13" t="s">
        <v>31</v>
      </c>
      <c r="U32" s="14">
        <f>SUM(B32:R32)</f>
        <v>1</v>
      </c>
      <c r="V32" s="15" t="str">
        <f>IF(U32=1,"OK","NG")</f>
        <v>OK</v>
      </c>
      <c r="W32" s="16">
        <f>SUMPRODUCT(B32:R32,B$1:R$1)</f>
        <v>0.14285714285714285</v>
      </c>
      <c r="Y32" s="17"/>
      <c r="Z32" s="18" t="s">
        <v>30</v>
      </c>
      <c r="AA32" s="18" t="s">
        <v>31</v>
      </c>
      <c r="AB32" s="18" t="s">
        <v>32</v>
      </c>
      <c r="AC32" s="18"/>
      <c r="AD32" s="18"/>
      <c r="AE32" s="19" t="s">
        <v>22</v>
      </c>
    </row>
    <row r="33" spans="1:32" ht="13.5">
      <c r="A33" s="11" t="s">
        <v>30</v>
      </c>
      <c r="B33" s="15"/>
      <c r="C33" s="15"/>
      <c r="D33" s="15"/>
      <c r="E33" s="15"/>
      <c r="F33" s="15"/>
      <c r="G33" s="15"/>
      <c r="H33" s="15"/>
      <c r="I33" s="15"/>
      <c r="J33" s="15">
        <v>1</v>
      </c>
      <c r="K33" s="15"/>
      <c r="L33" s="15"/>
      <c r="M33" s="15"/>
      <c r="N33" s="15"/>
      <c r="O33" s="15"/>
      <c r="P33" s="15"/>
      <c r="Q33" s="15"/>
      <c r="R33" s="15"/>
      <c r="S33" s="13" t="s">
        <v>32</v>
      </c>
      <c r="U33" s="14">
        <f>SUM(B33:R33)</f>
        <v>1</v>
      </c>
      <c r="V33" s="15" t="str">
        <f>IF(U33=1,"OK","NG")</f>
        <v>OK</v>
      </c>
      <c r="W33" s="16">
        <f>SUMPRODUCT(B33:R33,B$1:R$1)</f>
        <v>1</v>
      </c>
      <c r="Y33" s="20" t="s">
        <v>30</v>
      </c>
      <c r="Z33" s="21">
        <v>1</v>
      </c>
      <c r="AA33" s="21">
        <f>W32</f>
        <v>0.14285714285714285</v>
      </c>
      <c r="AB33" s="21">
        <f>W33</f>
        <v>1</v>
      </c>
      <c r="AC33" s="15"/>
      <c r="AD33" s="15"/>
      <c r="AE33" s="22">
        <f>AHP(AF33,3,$Z$33:$AB$35)</f>
        <v>0.10491743833711839</v>
      </c>
      <c r="AF33">
        <v>1</v>
      </c>
    </row>
    <row r="34" spans="1:32" ht="14.25" thickBot="1">
      <c r="A34" s="23" t="s">
        <v>31</v>
      </c>
      <c r="B34" s="33">
        <v>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5" t="s">
        <v>32</v>
      </c>
      <c r="U34" s="26">
        <f>SUM(B34:R34)</f>
        <v>1</v>
      </c>
      <c r="V34" s="27" t="str">
        <f>IF(U34=1,"OK","NG")</f>
        <v>OK</v>
      </c>
      <c r="W34" s="28">
        <f>SUMPRODUCT(B34:R34,B$1:R$1)</f>
        <v>9</v>
      </c>
      <c r="Y34" s="20" t="s">
        <v>31</v>
      </c>
      <c r="Z34" s="21">
        <f>1/AA33</f>
        <v>7</v>
      </c>
      <c r="AA34" s="21">
        <v>1</v>
      </c>
      <c r="AB34" s="21">
        <f>W34</f>
        <v>9</v>
      </c>
      <c r="AC34" s="15"/>
      <c r="AD34" s="15"/>
      <c r="AE34" s="22">
        <f>AHP(AF34,3,$Z$33:$AB$35)</f>
        <v>0.7985961426110135</v>
      </c>
      <c r="AF34">
        <v>2</v>
      </c>
    </row>
    <row r="35" spans="25:32" ht="14.25" thickTop="1">
      <c r="Y35" s="20" t="s">
        <v>32</v>
      </c>
      <c r="Z35" s="21">
        <f>1/AB33</f>
        <v>1</v>
      </c>
      <c r="AA35" s="21">
        <f>1/AB34</f>
        <v>0.1111111111111111</v>
      </c>
      <c r="AB35" s="21">
        <v>1</v>
      </c>
      <c r="AC35" s="15"/>
      <c r="AD35" s="15"/>
      <c r="AE35" s="22">
        <f>AHP(AF35,3,$Z$33:$AB$35)</f>
        <v>0.09648641905186811</v>
      </c>
      <c r="AF35">
        <v>3</v>
      </c>
    </row>
    <row r="36" spans="25:32" ht="14.25" thickBot="1">
      <c r="Y36" s="29"/>
      <c r="Z36" s="30"/>
      <c r="AA36" s="30"/>
      <c r="AB36" s="30"/>
      <c r="AC36" s="30"/>
      <c r="AD36" s="30" t="s">
        <v>33</v>
      </c>
      <c r="AE36" s="31">
        <f>AHP(AF36,3,$Z$33:$AB$35)</f>
        <v>0.0035108818386226925</v>
      </c>
      <c r="AF36">
        <v>0</v>
      </c>
    </row>
    <row r="37" ht="14.25" thickTop="1"/>
    <row r="39" spans="1:19" ht="14.25" thickBot="1">
      <c r="A39" t="s">
        <v>36</v>
      </c>
      <c r="R39" t="s">
        <v>37</v>
      </c>
      <c r="S39">
        <f>AE45</f>
        <v>0.147389747309433</v>
      </c>
    </row>
    <row r="40" spans="1:23" ht="151.5" thickBot="1" thickTop="1">
      <c r="A40" s="5"/>
      <c r="B40" s="6" t="s">
        <v>6</v>
      </c>
      <c r="C40" s="6" t="s">
        <v>7</v>
      </c>
      <c r="D40" s="6" t="s">
        <v>8</v>
      </c>
      <c r="E40" s="6" t="s">
        <v>7</v>
      </c>
      <c r="F40" s="6" t="s">
        <v>9</v>
      </c>
      <c r="G40" s="6" t="s">
        <v>7</v>
      </c>
      <c r="H40" s="6" t="s">
        <v>10</v>
      </c>
      <c r="I40" s="6" t="s">
        <v>7</v>
      </c>
      <c r="J40" s="6" t="s">
        <v>11</v>
      </c>
      <c r="K40" s="6" t="s">
        <v>7</v>
      </c>
      <c r="L40" s="6" t="s">
        <v>12</v>
      </c>
      <c r="M40" s="6" t="s">
        <v>7</v>
      </c>
      <c r="N40" s="6" t="s">
        <v>13</v>
      </c>
      <c r="O40" s="6" t="s">
        <v>7</v>
      </c>
      <c r="P40" s="6" t="s">
        <v>14</v>
      </c>
      <c r="Q40" s="6" t="s">
        <v>7</v>
      </c>
      <c r="R40" s="6" t="s">
        <v>15</v>
      </c>
      <c r="S40" s="7"/>
      <c r="U40" s="8" t="s">
        <v>16</v>
      </c>
      <c r="V40" s="9" t="s">
        <v>17</v>
      </c>
      <c r="W40" s="10" t="s">
        <v>18</v>
      </c>
    </row>
    <row r="41" spans="1:31" ht="14.25" thickTop="1">
      <c r="A41" s="11" t="s">
        <v>30</v>
      </c>
      <c r="B41" s="15"/>
      <c r="C41" s="15"/>
      <c r="D41" s="15"/>
      <c r="E41" s="15"/>
      <c r="F41" s="15"/>
      <c r="G41" s="15"/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3" t="s">
        <v>31</v>
      </c>
      <c r="U41" s="14">
        <f>SUM(B41:R41)</f>
        <v>1</v>
      </c>
      <c r="V41" s="15" t="str">
        <f>IF(U41=1,"OK","NG")</f>
        <v>OK</v>
      </c>
      <c r="W41" s="16">
        <f>SUMPRODUCT(B41:R41,B$1:R$1)</f>
        <v>3</v>
      </c>
      <c r="Y41" s="17"/>
      <c r="Z41" s="18" t="s">
        <v>30</v>
      </c>
      <c r="AA41" s="18" t="s">
        <v>31</v>
      </c>
      <c r="AB41" s="18" t="s">
        <v>32</v>
      </c>
      <c r="AC41" s="18"/>
      <c r="AD41" s="18"/>
      <c r="AE41" s="19" t="s">
        <v>22</v>
      </c>
    </row>
    <row r="42" spans="1:32" ht="13.5">
      <c r="A42" s="11" t="s">
        <v>30</v>
      </c>
      <c r="B42" s="15"/>
      <c r="C42" s="15"/>
      <c r="D42" s="15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3" t="s">
        <v>32</v>
      </c>
      <c r="U42" s="14">
        <f>SUM(B42:R42)</f>
        <v>1</v>
      </c>
      <c r="V42" s="15" t="str">
        <f>IF(U42=1,"OK","NG")</f>
        <v>OK</v>
      </c>
      <c r="W42" s="16">
        <f>SUMPRODUCT(B42:R42,B$1:R$1)</f>
        <v>5</v>
      </c>
      <c r="Y42" s="20" t="s">
        <v>30</v>
      </c>
      <c r="Z42" s="21">
        <v>1</v>
      </c>
      <c r="AA42" s="21">
        <f>W41</f>
        <v>3</v>
      </c>
      <c r="AB42" s="21">
        <f>W42</f>
        <v>5</v>
      </c>
      <c r="AC42" s="15"/>
      <c r="AD42" s="15"/>
      <c r="AE42" s="22">
        <f>AHP(AF42,3,$Z$42:$AB$44)</f>
        <v>0.6506478445742082</v>
      </c>
      <c r="AF42">
        <v>1</v>
      </c>
    </row>
    <row r="43" spans="1:32" ht="14.25" thickBot="1">
      <c r="A43" s="23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>
        <v>1</v>
      </c>
      <c r="M43" s="33"/>
      <c r="N43" s="33"/>
      <c r="O43" s="33"/>
      <c r="P43" s="33"/>
      <c r="Q43" s="33"/>
      <c r="R43" s="33"/>
      <c r="S43" s="25" t="s">
        <v>32</v>
      </c>
      <c r="U43" s="26">
        <f>SUM(B43:R43)</f>
        <v>1</v>
      </c>
      <c r="V43" s="27" t="str">
        <f>IF(U43=1,"OK","NG")</f>
        <v>OK</v>
      </c>
      <c r="W43" s="28">
        <f>SUMPRODUCT(B43:R43,B$1:R$1)</f>
        <v>0.3333333333333333</v>
      </c>
      <c r="Y43" s="20" t="s">
        <v>31</v>
      </c>
      <c r="Z43" s="21">
        <f>1/AA42</f>
        <v>0.3333333333333333</v>
      </c>
      <c r="AA43" s="21">
        <v>1</v>
      </c>
      <c r="AB43" s="21">
        <f>W43</f>
        <v>0.3333333333333333</v>
      </c>
      <c r="AC43" s="15"/>
      <c r="AD43" s="15"/>
      <c r="AE43" s="22">
        <f>AHP(AF43,3,$Z$42:$AB$44)</f>
        <v>0.12683372259715753</v>
      </c>
      <c r="AF43">
        <v>2</v>
      </c>
    </row>
    <row r="44" spans="25:32" ht="14.25" thickTop="1">
      <c r="Y44" s="20" t="s">
        <v>32</v>
      </c>
      <c r="Z44" s="21">
        <f>1/AB42</f>
        <v>0.2</v>
      </c>
      <c r="AA44" s="21">
        <f>1/AB43</f>
        <v>3</v>
      </c>
      <c r="AB44" s="21">
        <v>1</v>
      </c>
      <c r="AC44" s="15"/>
      <c r="AD44" s="15"/>
      <c r="AE44" s="22">
        <f>AHP(AF44,3,$Z$42:$AB$44)</f>
        <v>0.22251843282863432</v>
      </c>
      <c r="AF44">
        <v>3</v>
      </c>
    </row>
    <row r="45" spans="25:32" ht="14.25" thickBot="1">
      <c r="Y45" s="29"/>
      <c r="Z45" s="30"/>
      <c r="AA45" s="30"/>
      <c r="AB45" s="30"/>
      <c r="AC45" s="30"/>
      <c r="AD45" s="30" t="s">
        <v>33</v>
      </c>
      <c r="AE45" s="31">
        <f>AHP(AF45,3,$Z$42:$AB$44)</f>
        <v>0.147389747309433</v>
      </c>
      <c r="AF45">
        <v>0</v>
      </c>
    </row>
    <row r="46" ht="14.25" thickTop="1"/>
    <row r="48" ht="14.25" thickBot="1"/>
    <row r="49" spans="25:30" ht="13.5">
      <c r="Y49" s="34" t="s">
        <v>38</v>
      </c>
      <c r="Z49" s="35"/>
      <c r="AA49" s="35"/>
      <c r="AB49" s="35"/>
      <c r="AC49" s="35"/>
      <c r="AD49" s="36"/>
    </row>
    <row r="50" spans="25:30" ht="13.5">
      <c r="Y50" s="37" t="s">
        <v>39</v>
      </c>
      <c r="Z50" s="15"/>
      <c r="AA50" s="15"/>
      <c r="AB50" s="15"/>
      <c r="AC50" s="15"/>
      <c r="AD50" s="38"/>
    </row>
    <row r="51" spans="25:30" ht="13.5">
      <c r="Y51" s="37"/>
      <c r="Z51" s="15" t="s">
        <v>0</v>
      </c>
      <c r="AA51" s="15" t="s">
        <v>1</v>
      </c>
      <c r="AB51" s="15" t="s">
        <v>2</v>
      </c>
      <c r="AC51" s="15" t="s">
        <v>3</v>
      </c>
      <c r="AD51" s="38"/>
    </row>
    <row r="52" spans="25:30" ht="13.5">
      <c r="Y52" s="37" t="s">
        <v>22</v>
      </c>
      <c r="Z52" s="39">
        <f>AE5</f>
        <v>0.44599148731141547</v>
      </c>
      <c r="AA52" s="39">
        <f>AE6</f>
        <v>0.08202022796775184</v>
      </c>
      <c r="AB52" s="39">
        <f>AE7</f>
        <v>0.35304810488073046</v>
      </c>
      <c r="AC52" s="39">
        <f>AE8</f>
        <v>0.1189401798401023</v>
      </c>
      <c r="AD52" s="38"/>
    </row>
    <row r="53" spans="25:30" ht="13.5">
      <c r="Y53" s="37" t="s">
        <v>40</v>
      </c>
      <c r="Z53" s="39">
        <f>AE15</f>
        <v>0.20669537894248344</v>
      </c>
      <c r="AA53" s="39">
        <f>AE24</f>
        <v>0.7687656228514186</v>
      </c>
      <c r="AB53" s="39">
        <f>AE33</f>
        <v>0.10491743833711839</v>
      </c>
      <c r="AC53" s="39">
        <f>AE42</f>
        <v>0.6506478445742082</v>
      </c>
      <c r="AD53" s="38"/>
    </row>
    <row r="54" spans="25:30" ht="13.5">
      <c r="Y54" s="37" t="s">
        <v>41</v>
      </c>
      <c r="Z54" s="39">
        <f>AE16</f>
        <v>0.05811121146220405</v>
      </c>
      <c r="AA54" s="39">
        <f>AE25</f>
        <v>0.13091385514129014</v>
      </c>
      <c r="AB54" s="39">
        <f>AE34</f>
        <v>0.7985961426110135</v>
      </c>
      <c r="AC54" s="39">
        <f>AE43</f>
        <v>0.12683372259715753</v>
      </c>
      <c r="AD54" s="38"/>
    </row>
    <row r="55" spans="25:30" ht="13.5">
      <c r="Y55" s="37" t="s">
        <v>42</v>
      </c>
      <c r="Z55" s="39">
        <f>AE17</f>
        <v>0.7351934095953125</v>
      </c>
      <c r="AA55" s="39">
        <f>AE26</f>
        <v>0.10032052200729144</v>
      </c>
      <c r="AB55" s="39">
        <f>AE35</f>
        <v>0.09648641905186811</v>
      </c>
      <c r="AC55" s="39">
        <f>AE44</f>
        <v>0.22251843282863432</v>
      </c>
      <c r="AD55" s="38"/>
    </row>
    <row r="56" spans="25:30" ht="13.5">
      <c r="Y56" s="37"/>
      <c r="Z56" s="15"/>
      <c r="AA56" s="15"/>
      <c r="AB56" s="15"/>
      <c r="AC56" s="15"/>
      <c r="AD56" s="38"/>
    </row>
    <row r="57" spans="25:30" ht="13.5">
      <c r="Y57" s="37" t="s">
        <v>43</v>
      </c>
      <c r="Z57" s="15"/>
      <c r="AA57" s="15"/>
      <c r="AB57" s="15"/>
      <c r="AC57" s="15"/>
      <c r="AD57" s="38"/>
    </row>
    <row r="58" spans="25:30" ht="13.5">
      <c r="Y58" s="37"/>
      <c r="Z58" s="15" t="s">
        <v>0</v>
      </c>
      <c r="AA58" s="15" t="s">
        <v>1</v>
      </c>
      <c r="AB58" s="15" t="s">
        <v>2</v>
      </c>
      <c r="AC58" s="15" t="s">
        <v>3</v>
      </c>
      <c r="AD58" s="38" t="s">
        <v>44</v>
      </c>
    </row>
    <row r="59" spans="25:30" ht="13.5">
      <c r="Y59" s="37" t="s">
        <v>45</v>
      </c>
      <c r="Z59" s="39">
        <f aca="true" t="shared" si="3" ref="Z59:AC61">Z53*Z$52</f>
        <v>0.09218437947495481</v>
      </c>
      <c r="AA59" s="39">
        <f t="shared" si="3"/>
        <v>0.06305433164004408</v>
      </c>
      <c r="AB59" s="39">
        <f t="shared" si="3"/>
        <v>0.037040902773860546</v>
      </c>
      <c r="AC59" s="39">
        <f t="shared" si="3"/>
        <v>0.07738817164623125</v>
      </c>
      <c r="AD59" s="40">
        <f>SUM(Z59:AC59)</f>
        <v>0.2696677855350907</v>
      </c>
    </row>
    <row r="60" spans="25:30" ht="13.5">
      <c r="Y60" s="37" t="s">
        <v>46</v>
      </c>
      <c r="Z60" s="39">
        <f t="shared" si="3"/>
        <v>0.02591710562949656</v>
      </c>
      <c r="AA60" s="39">
        <f t="shared" si="3"/>
        <v>0.010737584242825858</v>
      </c>
      <c r="AB60" s="39">
        <f t="shared" si="3"/>
        <v>0.28194285471387986</v>
      </c>
      <c r="AC60" s="39">
        <f t="shared" si="3"/>
        <v>0.015085625775495564</v>
      </c>
      <c r="AD60" s="40">
        <f>SUM(Z60:AC60)</f>
        <v>0.3336831703616978</v>
      </c>
    </row>
    <row r="61" spans="25:30" ht="14.25" thickBot="1">
      <c r="Y61" s="41" t="s">
        <v>47</v>
      </c>
      <c r="Z61" s="42">
        <f t="shared" si="3"/>
        <v>0.3278900022069641</v>
      </c>
      <c r="AA61" s="42">
        <f t="shared" si="3"/>
        <v>0.008228312084881909</v>
      </c>
      <c r="AB61" s="42">
        <f t="shared" si="3"/>
        <v>0.034064347392990045</v>
      </c>
      <c r="AC61" s="42">
        <f t="shared" si="3"/>
        <v>0.02646638241837549</v>
      </c>
      <c r="AD61" s="43">
        <f>SUM(Z61:AC61)</f>
        <v>0.39664904410321156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3"/>
  <legacyDrawing r:id="rId2"/>
  <oleObjects>
    <oleObject progId="OrgPlusWOPX.4" shapeId="310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33" sqref="A3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専修大学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専修大学自然科学研究会</dc:creator>
  <cp:keywords/>
  <dc:description/>
  <cp:lastModifiedBy>自然科学研究会</cp:lastModifiedBy>
  <dcterms:created xsi:type="dcterms:W3CDTF">2001-05-30T03:03:09Z</dcterms:created>
  <dcterms:modified xsi:type="dcterms:W3CDTF">2007-08-20T05:18:35Z</dcterms:modified>
  <cp:category/>
  <cp:version/>
  <cp:contentType/>
  <cp:contentStatus/>
</cp:coreProperties>
</file>